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D07B23BE298644D49DFC036113D3BCB1" descr="webwxgetmsgimg (37)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48200" y="796925"/>
          <a:ext cx="577215" cy="97282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AF7D9F3077D143A4808E0DB3A45AD271" descr="webwxgetmsgimg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95775" y="3930650"/>
          <a:ext cx="1120775" cy="7493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5" name="ID_BF4879BEC87C4F87B92B572400C81B79" descr="户外写真.jp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95775" y="5581650"/>
          <a:ext cx="1214755" cy="74485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AEF7374A438A406EAB9133B1DA992853" descr="tuxpJDEwLmFsaWNkbi5jb20vaTQvMjMzMzA2MjU0NC9UQjJPZXBRRWJ1V0J1TmpTc3pnWFhiOGpWWGFfISEyMzMzMDYyNTQ0JDk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295775" y="6089650"/>
          <a:ext cx="731520" cy="73152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1B23B55572E343EE99A8B1FF15A98409" descr="照片 162.jp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295775" y="6597650"/>
          <a:ext cx="1162685" cy="66230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67AEB1FB29B445BB978D42F979A09322" descr="webwxgetmsgimg (47).jp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295775" y="7105650"/>
          <a:ext cx="723900" cy="80899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D41BE09E77ED41DD833870E95FD1147F" descr="webwxgetmsgimg (10).jp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95775" y="7613650"/>
          <a:ext cx="648335" cy="86487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" name="ID_9E8853B895D14670B0A419A95C012AFB" descr="webwxgetmsgimg (53).jp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295775" y="8629650"/>
          <a:ext cx="628650" cy="83566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CBFE51E68CD1477FA4A99E121CD1DFFD" descr="webwxgetmsgimg (13).jpg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295775" y="9137650"/>
          <a:ext cx="676275" cy="82486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2" name="ID_8A89F63985CF46E396BE018864A924CA" descr="webwxgetmsgimg (6).jpg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295775" y="9645650"/>
          <a:ext cx="923925" cy="52133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3" name="ID_CEFB4323D818439E852EA591A5C09348" descr="webwxgetmsgimg.jpg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295775" y="10153650"/>
          <a:ext cx="728345" cy="4381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96A815A2A5074382AC04647F27DE9F3E" descr="webwxgetmsgimg (16).jpg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295775" y="12185650"/>
          <a:ext cx="628015" cy="60706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5" name="ID_D4449513C7904F69B59F998D6C741724" descr="webwxgetmsgimg (7).jpg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295775" y="13709650"/>
          <a:ext cx="685800" cy="77851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6" name="ID_A859EC49224245DD805BECA3686A2541" descr="webwxgetmsgimg (46).jpg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295775" y="16249650"/>
          <a:ext cx="808990" cy="75120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7" name="ID_874C0F7BC62841778235FD328C8653F3" descr="webwxgetmsgimg (38).jpg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295775" y="16757650"/>
          <a:ext cx="458470" cy="61150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8" name="ID_67716C0C4D574ED6B65DA5BFA945473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295775" y="17265650"/>
          <a:ext cx="1240790" cy="102616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2" name="ID_296171E214B343CDB21A44994388BC3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295775" y="17773650"/>
          <a:ext cx="1542415" cy="5302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3" name="ID_7DE184DE88734F50BDE835492A91E32A" descr="webwxgetmsgimg (2).jpg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295775" y="18281650"/>
          <a:ext cx="868045" cy="8763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5" name="ID_C681971225DC421FA6E6EE21834E33C0" descr="webwxgetmsgimg (12).jpg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295775" y="18789650"/>
          <a:ext cx="447040" cy="59626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6" name="ID_56C79A7C1B254930832C200E8D17ED75" descr="webwxgetmsgimg (9).jpg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295775" y="19297650"/>
          <a:ext cx="727075" cy="54483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7" name="ID_903C99F769E54BDCB9BE8242E0310BAD" descr="webwxgetmsgimg (11).jpg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295775" y="19805650"/>
          <a:ext cx="1157605" cy="81724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8" name="ID_CD498845323D42BDBFA948147ECFECA1" descr="webwxgetmsgimg (60).jpg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295775" y="20313650"/>
          <a:ext cx="556260" cy="74168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9" name="ID_1742F3F5984543BE967BE368DDDA7A81" descr="webwxgetmsgimg (2).jpg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295775" y="20821650"/>
          <a:ext cx="1118235" cy="61976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1" name="ID_5DA104F2E94C4E81B89AA7D90D678901" descr="webwxgetmsgimg.jpg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295775" y="48901350"/>
          <a:ext cx="808355" cy="7302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2" name="ID_89237F2A111645258D232BC55238658F" descr="webwxgetmsgimg (5).jpg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295775" y="21329650"/>
          <a:ext cx="1513205" cy="36131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3" name="ID_CBB7AA8E43A1467BA5D7789396558861" descr="webwxgetmsgimg (26).jpg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295775" y="24885650"/>
          <a:ext cx="672465" cy="71247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4" name="ID_0875AD098CAE4383849C5889390EE8F8" descr="webwxgetmsgimg (3).jpg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295775" y="25901650"/>
          <a:ext cx="314325" cy="67437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5" name="ID_4B1796523BE24FE78F12D3EB396C54DF" descr="台签.jpg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295775" y="43097450"/>
          <a:ext cx="752475" cy="56451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6" name="ID_7E8E3B8ED9B8475FBDF0C9962FE96D65" descr="皮纹纸封面 .jpg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295775" y="26409650"/>
          <a:ext cx="637540" cy="716280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<sst xmlns="http://schemas.openxmlformats.org/spreadsheetml/2006/main" count="185" uniqueCount="154">
  <si>
    <t>温岭市第一人民医院采购需求清单</t>
  </si>
  <si>
    <t>编号</t>
  </si>
  <si>
    <t>名称</t>
  </si>
  <si>
    <t>图例</t>
  </si>
  <si>
    <t>技术要求</t>
  </si>
  <si>
    <t>意向价</t>
  </si>
  <si>
    <t>地贴索引</t>
  </si>
  <si>
    <t>户外写真黑胶裱防滑斜纹膜材质，根据现场需要设计、制作、张贴。按要求设计排版、制作。</t>
  </si>
  <si>
    <t>标贴</t>
  </si>
  <si>
    <t>车贴</t>
  </si>
  <si>
    <t>车贴黑胶覆磨砂膜，按要求设计排版、制作。</t>
  </si>
  <si>
    <t>车贴黑胶覆磨砂膜巡边，按要求设计排版、制作。</t>
  </si>
  <si>
    <t>车贴白胶/黒胶亚膜，按要求设计排版、制作。</t>
  </si>
  <si>
    <t>车贴白胶/黒胶亚膜巡边，按要求设计排版、制作。</t>
  </si>
  <si>
    <t>车贴黑胶亚膜，按要求设计排版、制作。</t>
  </si>
  <si>
    <t>写真</t>
  </si>
  <si>
    <t xml:space="preserve">户外写真黑胶亚光地板膜背胶，按要求设计排版、制作。    </t>
  </si>
  <si>
    <t>不干胶</t>
  </si>
  <si>
    <t xml:space="preserve">按要求设计排版、制作。    </t>
  </si>
  <si>
    <t>写真海报</t>
  </si>
  <si>
    <t>户内</t>
  </si>
  <si>
    <t>户内写真材料，根据要求设计、制作、安装。</t>
  </si>
  <si>
    <t>户外</t>
  </si>
  <si>
    <t>户外写真材料，根据要求设计、制作、安装。</t>
  </si>
  <si>
    <t>门型展架户外写真海报，按要求设计、制作。</t>
  </si>
  <si>
    <t>彩色喷绘</t>
  </si>
  <si>
    <t>喷绘</t>
  </si>
  <si>
    <t>彩喷，根据要求设计、制作、安装。</t>
  </si>
  <si>
    <t>写真展架纸</t>
  </si>
  <si>
    <t>户外写真材料，根据要求设计、制作。</t>
  </si>
  <si>
    <t>灯箱软膜</t>
  </si>
  <si>
    <t>高透软膜，根据现场要求设计、制作、安装于各诊区特定灯箱橱窗。</t>
  </si>
  <si>
    <t>透明膜</t>
  </si>
  <si>
    <t>按要求设计、制作、张贴。</t>
  </si>
  <si>
    <t>防撞门条</t>
  </si>
  <si>
    <t>透明膜UV打白底，按要求设计、制作、张贴。</t>
  </si>
  <si>
    <t>常规上墙制度牌</t>
  </si>
  <si>
    <t>写真覆0.5cmPVC板包2cm金边60*90cm,按要求设计、安装。</t>
  </si>
  <si>
    <t>PVC板</t>
  </si>
  <si>
    <t>0.5cmPVC板温馨提示牌</t>
  </si>
  <si>
    <t>户外写真0.5cmPVC板。按要求设计安装。</t>
  </si>
  <si>
    <t>0.5cmPVC喷UV</t>
  </si>
  <si>
    <t>按要求设计安装。</t>
  </si>
  <si>
    <t>1cmPVC喷UV</t>
  </si>
  <si>
    <t>0.3cm亚克力</t>
  </si>
  <si>
    <t>0.3cm亚克力双面打孔</t>
  </si>
  <si>
    <t>0.3cm亚克力板温馨提示牌</t>
  </si>
  <si>
    <t>0.3cm亚克力雕刻抛光UV打印，按要求设计安装。</t>
  </si>
  <si>
    <t>0.3cm亚克力床号牌</t>
  </si>
  <si>
    <t>0.3cm亚克力UV， 直径10cm。按要求设计排版、制作、安装。</t>
  </si>
  <si>
    <t>KT板</t>
  </si>
  <si>
    <t>户外KT板亚膜/亮膜</t>
  </si>
  <si>
    <t>户外KT板亚膜/亮膜巡边</t>
  </si>
  <si>
    <t>展架（标出展架与内容两个价格）</t>
  </si>
  <si>
    <t>立式合金防风展架牌</t>
  </si>
  <si>
    <t>加固防风型合金架单双面展架+0.5cmPVC写真展牌。按要求设计排版、制作、安装。尺寸：100*200cm.</t>
  </si>
  <si>
    <t>加固防风型合金架单双面展架+kt板写真展牌。按要求设计排版、制作、安装。尺寸：100*200cm.</t>
  </si>
  <si>
    <t>门型展架</t>
  </si>
  <si>
    <t>展架+户外写真，按要求设计制作。尺寸：180*80cm</t>
  </si>
  <si>
    <t>易拉宝</t>
  </si>
  <si>
    <t>展架+户外写真，按要求设计制作。尺寸：200*80cm</t>
  </si>
  <si>
    <t>不锈钢手提展架</t>
  </si>
  <si>
    <t>按要求设计制作。尺寸：54*83cm</t>
  </si>
  <si>
    <t>户外大型立式指示牌</t>
  </si>
  <si>
    <t>1.5mm厚304不锈钢折弯焊接,烤汽车油漆。尺寸以95*295cm，按要求设计、制作、安装。</t>
  </si>
  <si>
    <t>楼层索引牌</t>
  </si>
  <si>
    <t>面板UV+1cm PVC底板雕刻。按要求设计排版、制作、安装。</t>
  </si>
  <si>
    <t>户外立式提示牌</t>
  </si>
  <si>
    <t>2.0mm304不锈钢烤进口汽车漆内置骨架，图文丝网印刷+5mm亚克力吸塑，图文丝网印刷，内置LED光源。按要求设计排版、制作、安装。</t>
  </si>
  <si>
    <t>区域指引发光吊牌</t>
  </si>
  <si>
    <t>1.5mm不锈钢烤进口汽车漆,内置骨架，镶嵌5mm白色亚克力贴3M透光膜+5mm黑白亚克力,内置LED光源。（参照护士站吊牌）</t>
  </si>
  <si>
    <t>常用功能牌</t>
  </si>
  <si>
    <t>户外写真1cmPVC板，按要求设计、制作、安装。</t>
  </si>
  <si>
    <t>常用门牌</t>
  </si>
  <si>
    <t>0.5cmPVC+1cmPVC板，26.2*21.2cm, 安装在指定区域。</t>
  </si>
  <si>
    <t>亚克力面板PVC立体字</t>
  </si>
  <si>
    <t>2cmPVC亚克力面板雕刻，20*20cm ，按要求设计、制作、安装。</t>
  </si>
  <si>
    <t>金色面板水金字</t>
  </si>
  <si>
    <t>1cm水晶字（金色亚克力面板）, 字体大小以20cm为参照，按要求设计、制作、安装。</t>
  </si>
  <si>
    <t>洗手图/禁烟标牌</t>
  </si>
  <si>
    <t>1cmPVC板烤漆，尺寸25*25cm，张贴在指定区域。</t>
  </si>
  <si>
    <t>磁性功能墙</t>
  </si>
  <si>
    <t>1cm PVC底板+展架纸新钢板，尺寸以220*110为参照。按要求设计、制作、安装。</t>
  </si>
  <si>
    <t>布其布横幅写真</t>
  </si>
  <si>
    <t>门幅80cm*1000cm。按要求设计、布置。</t>
  </si>
  <si>
    <t>门幅65cm*650cm。按要求设计、布置。</t>
  </si>
  <si>
    <t>门幅65cm*500cm。按要求设计、布置。</t>
  </si>
  <si>
    <t>门幅65cm*400cm。按要求设计、布置。</t>
  </si>
  <si>
    <t>门幅65cm*200cm。按要求设计、布置。</t>
  </si>
  <si>
    <t>旗帜</t>
  </si>
  <si>
    <t>按要求设计、制作。</t>
  </si>
  <si>
    <t>绶带</t>
  </si>
  <si>
    <t>铜牌</t>
  </si>
  <si>
    <t>1.0mm铜板折弯成形，尺寸40*60cm。按要求设计、制作、安装。</t>
  </si>
  <si>
    <t>挂画相框</t>
  </si>
  <si>
    <t>原木材质相框，尺寸以70*50cm为参照，安装在指定区域。</t>
  </si>
  <si>
    <t>印刷品</t>
  </si>
  <si>
    <t>封面设计制作</t>
  </si>
  <si>
    <t>A3大小皮纹纸，按要求设计、制作。</t>
  </si>
  <si>
    <t>DM单张-A4</t>
  </si>
  <si>
    <t>157克双铜，双面彩印，按要求设计、制作。500张</t>
  </si>
  <si>
    <t>80克双胶，双面黑白，按要求设计、制作。500张</t>
  </si>
  <si>
    <t>DM单张-A5</t>
  </si>
  <si>
    <t>三折页</t>
  </si>
  <si>
    <t>双面彩印，A4大小，157g，按要求设计、制作。200张</t>
  </si>
  <si>
    <t>双面彩印，A4大小，157g，按要求设计、制作。500张</t>
  </si>
  <si>
    <t>双面彩印，A4大小，157g，按要求设计、制作。1000张</t>
  </si>
  <si>
    <t>四折页</t>
  </si>
  <si>
    <t>双面彩印 386*216mm 157g双铜，按要求设计、制作。</t>
  </si>
  <si>
    <t>体检手册/就诊指南</t>
  </si>
  <si>
    <t>彩印 21*14.25cm，157g，齐中钉16P，按要求设计、制作。</t>
  </si>
  <si>
    <t>宣传册</t>
  </si>
  <si>
    <t>封面：250g铜版纸，内页80克双胶纸。10000本</t>
  </si>
  <si>
    <t>内页200g铜版纸封面250g铜版纸覆膜。200本</t>
  </si>
  <si>
    <t>名片</t>
  </si>
  <si>
    <t>珠光纸，按要求设计、制作。</t>
  </si>
  <si>
    <t>300g白卡纸，按要求设计、制作。</t>
  </si>
  <si>
    <t>打印类</t>
  </si>
  <si>
    <t>彩色单面打印</t>
  </si>
  <si>
    <t>普通白纸80g</t>
  </si>
  <si>
    <t>A3，按要求设计、制作。</t>
  </si>
  <si>
    <t>A4，按要求设计、制作。</t>
  </si>
  <si>
    <t>157g铜板/哑粉纸</t>
  </si>
  <si>
    <t>200g铜板/哑粉纸</t>
  </si>
  <si>
    <t>彩色双面打印</t>
  </si>
  <si>
    <t>过塑</t>
  </si>
  <si>
    <t>A4</t>
  </si>
  <si>
    <t>A5</t>
  </si>
  <si>
    <t>A3</t>
  </si>
  <si>
    <t>A4荣誉证书</t>
  </si>
  <si>
    <t>铜版纸内芯，硬壳封面</t>
  </si>
  <si>
    <t>A3荣誉证书</t>
  </si>
  <si>
    <t>台牌</t>
  </si>
  <si>
    <t>亚克力台牌</t>
  </si>
  <si>
    <t>A4大小，插入式台卡。</t>
  </si>
  <si>
    <t>强磁台牌</t>
  </si>
  <si>
    <t>A4大小，竖向/横向</t>
  </si>
  <si>
    <t>台签</t>
  </si>
  <si>
    <t>三角桌牌</t>
  </si>
  <si>
    <t>亚克力卡槽</t>
  </si>
  <si>
    <t>3mm亚克力双层 贴纳米胶</t>
  </si>
  <si>
    <t>小标签</t>
  </si>
  <si>
    <t>定制尺寸</t>
  </si>
  <si>
    <t>海报设计</t>
  </si>
  <si>
    <t>灯箱</t>
  </si>
  <si>
    <t>铝边软膜炮箱+圆管柱子</t>
  </si>
  <si>
    <t>软膜灯箱</t>
  </si>
  <si>
    <t>标识牌</t>
  </si>
  <si>
    <t>铝板3M反光膜</t>
  </si>
  <si>
    <t>花草牌标识-垃圾分类</t>
  </si>
  <si>
    <t>2CMPVC喷UV+方管</t>
  </si>
  <si>
    <t>1cm镀锌板单面</t>
  </si>
  <si>
    <t>双面铝板反光膜镀锌，埋1.8米钢管，尺寸以110*70cm为参照，按要求设计、制作、安装。</t>
  </si>
  <si>
    <t>不锈钢发光字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</si>
</sst>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pn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workbookViewId="0">
      <selection activeCell="E78" sqref="E78"/>
    </sheetView>
  </sheetViews>
  <sheetFormatPr defaultColWidth="9" defaultRowHeight="13.5" outlineLevelCol="5"/>
  <cols>
    <col min="1" max="1" width="7.125" customWidth="1"/>
    <col min="2" max="2" width="23.125" customWidth="1"/>
    <col min="3" max="4" width="19" customWidth="1"/>
    <col min="5" max="5" width="31.625" customWidth="1"/>
    <col min="6" max="6" width="11.375" customWidth="1"/>
  </cols>
  <sheetData>
    <row r="1" s="1" customFormat="1" ht="44" customHeight="1" spans="1:5">
      <c r="A1" s="2" t="s">
        <v>0</v>
      </c>
      <c r="B1" s="2"/>
      <c r="C1" s="2"/>
      <c r="D1" s="2"/>
      <c r="E1" s="2"/>
    </row>
    <row r="2" s="1" customFormat="1" ht="40" customHeight="1" spans="1:6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</row>
    <row r="3" s="1" customFormat="1" ht="60" customHeight="1" spans="1:6">
      <c r="A3" s="4">
        <v>1</v>
      </c>
      <c r="B3" s="4" t="s">
        <v>6</v>
      </c>
      <c r="C3" s="4"/>
      <c r="D3" s="4" t="str">
        <f>_xlfn.DISPIMG("ID_D07B23BE298644D49DFC036113D3BCB1",1)</f>
        <v>=DISPIMG("ID_D07B23BE298644D49DFC036113D3BCB1",1)</v>
      </c>
      <c r="E3" s="4" t="s">
        <v>7</v>
      </c>
      <c r="F3" s="4"/>
    </row>
    <row r="4" s="1" customFormat="1" ht="60" customHeight="1" spans="1:6">
      <c r="A4" s="4">
        <v>2</v>
      </c>
      <c r="B4" s="4" t="s">
        <v>8</v>
      </c>
      <c r="C4" s="4" t="s">
        <v>9</v>
      </c>
      <c r="D4" s="4"/>
      <c r="E4" s="4" t="s">
        <v>10</v>
      </c>
      <c r="F4" s="4"/>
    </row>
    <row r="5" s="1" customFormat="1" ht="60" customHeight="1" spans="1:6">
      <c r="A5" s="4">
        <v>3</v>
      </c>
      <c r="B5" s="4"/>
      <c r="C5" s="4" t="s">
        <v>9</v>
      </c>
      <c r="D5" s="4"/>
      <c r="E5" s="4" t="s">
        <v>11</v>
      </c>
      <c r="F5" s="4"/>
    </row>
    <row r="6" s="1" customFormat="1" ht="60" customHeight="1" spans="1:6">
      <c r="A6" s="4">
        <v>4</v>
      </c>
      <c r="B6" s="4"/>
      <c r="C6" s="4" t="s">
        <v>9</v>
      </c>
      <c r="D6" s="4"/>
      <c r="E6" s="4" t="s">
        <v>12</v>
      </c>
      <c r="F6" s="4"/>
    </row>
    <row r="7" s="1" customFormat="1" ht="60" customHeight="1" spans="1:6">
      <c r="A7" s="4">
        <v>5</v>
      </c>
      <c r="B7" s="4"/>
      <c r="C7" s="4" t="s">
        <v>9</v>
      </c>
      <c r="D7" s="4"/>
      <c r="E7" s="4" t="s">
        <v>13</v>
      </c>
      <c r="F7" s="4"/>
    </row>
    <row r="8" s="1" customFormat="1" ht="60" customHeight="1" spans="1:6">
      <c r="A8" s="4">
        <v>6</v>
      </c>
      <c r="B8" s="4"/>
      <c r="C8" s="4" t="s">
        <v>9</v>
      </c>
      <c r="D8" s="4"/>
      <c r="E8" s="4" t="s">
        <v>14</v>
      </c>
      <c r="F8" s="4"/>
    </row>
    <row r="9" s="1" customFormat="1" ht="60" customHeight="1" spans="1:6">
      <c r="A9" s="4">
        <v>7</v>
      </c>
      <c r="B9" s="4"/>
      <c r="C9" s="4" t="s">
        <v>15</v>
      </c>
      <c r="D9" s="4" t="str">
        <f>_xlfn.DISPIMG("ID_AF7D9F3077D143A4808E0DB3A45AD271",1)</f>
        <v>=DISPIMG("ID_AF7D9F3077D143A4808E0DB3A45AD271",1)</v>
      </c>
      <c r="E9" s="4" t="s">
        <v>16</v>
      </c>
      <c r="F9" s="4"/>
    </row>
    <row r="10" s="1" customFormat="1" ht="60" customHeight="1" spans="1:6">
      <c r="A10" s="4">
        <v>8</v>
      </c>
      <c r="B10" s="4"/>
      <c r="C10" s="4" t="s">
        <v>17</v>
      </c>
      <c r="D10" s="4"/>
      <c r="E10" s="4" t="s">
        <v>18</v>
      </c>
      <c r="F10" s="4"/>
    </row>
    <row r="11" s="1" customFormat="1" ht="60" customHeight="1" spans="1:6">
      <c r="A11" s="4">
        <v>9</v>
      </c>
      <c r="B11" s="4" t="s">
        <v>19</v>
      </c>
      <c r="C11" s="4" t="s">
        <v>20</v>
      </c>
      <c r="D11" s="4"/>
      <c r="E11" s="4" t="s">
        <v>21</v>
      </c>
      <c r="F11" s="4"/>
    </row>
    <row r="12" s="1" customFormat="1" ht="60" customHeight="1" spans="1:6">
      <c r="A12" s="4">
        <v>10</v>
      </c>
      <c r="B12" s="4"/>
      <c r="C12" s="4" t="s">
        <v>22</v>
      </c>
      <c r="D12" s="4" t="str">
        <f>_xlfn.DISPIMG("ID_BF4879BEC87C4F87B92B572400C81B79",1)</f>
        <v>=DISPIMG("ID_BF4879BEC87C4F87B92B572400C81B79",1)</v>
      </c>
      <c r="E12" s="4" t="s">
        <v>23</v>
      </c>
      <c r="F12" s="4"/>
    </row>
    <row r="13" s="1" customFormat="1" ht="60" customHeight="1" spans="1:6">
      <c r="A13" s="4">
        <v>11</v>
      </c>
      <c r="B13" s="4"/>
      <c r="C13" s="4"/>
      <c r="D13" s="4" t="str">
        <f>_xlfn.DISPIMG("ID_AEF7374A438A406EAB9133B1DA992853",1)</f>
        <v>=DISPIMG("ID_AEF7374A438A406EAB9133B1DA992853",1)</v>
      </c>
      <c r="E13" s="4" t="s">
        <v>24</v>
      </c>
      <c r="F13" s="4"/>
    </row>
    <row r="14" s="1" customFormat="1" ht="60" customHeight="1" spans="1:6">
      <c r="A14" s="4">
        <v>12</v>
      </c>
      <c r="B14" s="4" t="s">
        <v>25</v>
      </c>
      <c r="C14" s="4" t="s">
        <v>26</v>
      </c>
      <c r="D14" s="4" t="str">
        <f>_xlfn.DISPIMG("ID_1B23B55572E343EE99A8B1FF15A98409",1)</f>
        <v>=DISPIMG("ID_1B23B55572E343EE99A8B1FF15A98409",1)</v>
      </c>
      <c r="E14" s="4" t="s">
        <v>27</v>
      </c>
      <c r="F14" s="4"/>
    </row>
    <row r="15" s="1" customFormat="1" ht="60" customHeight="1" spans="1:6">
      <c r="A15" s="4">
        <v>13</v>
      </c>
      <c r="B15" s="4" t="s">
        <v>28</v>
      </c>
      <c r="C15" s="4"/>
      <c r="D15" s="4" t="str">
        <f>_xlfn.DISPIMG("ID_67AEB1FB29B445BB978D42F979A09322",1)</f>
        <v>=DISPIMG("ID_67AEB1FB29B445BB978D42F979A09322",1)</v>
      </c>
      <c r="E15" s="4" t="s">
        <v>29</v>
      </c>
      <c r="F15" s="4"/>
    </row>
    <row r="16" s="1" customFormat="1" ht="60" customHeight="1" spans="1:6">
      <c r="A16" s="4">
        <v>14</v>
      </c>
      <c r="B16" s="4" t="s">
        <v>30</v>
      </c>
      <c r="C16" s="4"/>
      <c r="D16" s="4" t="str">
        <f>_xlfn.DISPIMG("ID_D41BE09E77ED41DD833870E95FD1147F",1)</f>
        <v>=DISPIMG("ID_D41BE09E77ED41DD833870E95FD1147F",1)</v>
      </c>
      <c r="E16" s="4" t="s">
        <v>31</v>
      </c>
      <c r="F16" s="4"/>
    </row>
    <row r="17" s="1" customFormat="1" ht="60" customHeight="1" spans="1:6">
      <c r="A17" s="4">
        <v>15</v>
      </c>
      <c r="B17" s="4" t="s">
        <v>32</v>
      </c>
      <c r="C17" s="4"/>
      <c r="D17" s="4"/>
      <c r="E17" s="4" t="s">
        <v>33</v>
      </c>
      <c r="F17" s="4"/>
    </row>
    <row r="18" s="1" customFormat="1" ht="60" customHeight="1" spans="1:6">
      <c r="A18" s="4">
        <v>16</v>
      </c>
      <c r="B18" s="4" t="s">
        <v>34</v>
      </c>
      <c r="C18" s="4"/>
      <c r="D18" s="4" t="str">
        <f>_xlfn.DISPIMG("ID_9E8853B895D14670B0A419A95C012AFB",1)</f>
        <v>=DISPIMG("ID_9E8853B895D14670B0A419A95C012AFB",1)</v>
      </c>
      <c r="E18" s="4" t="s">
        <v>35</v>
      </c>
      <c r="F18" s="4"/>
    </row>
    <row r="19" s="1" customFormat="1" ht="60" customHeight="1" spans="1:6">
      <c r="A19" s="4">
        <v>17</v>
      </c>
      <c r="B19" s="4" t="s">
        <v>36</v>
      </c>
      <c r="C19" s="4"/>
      <c r="D19" s="4" t="str">
        <f>_xlfn.DISPIMG("ID_CBFE51E68CD1477FA4A99E121CD1DFFD",1)</f>
        <v>=DISPIMG("ID_CBFE51E68CD1477FA4A99E121CD1DFFD",1)</v>
      </c>
      <c r="E19" s="4" t="s">
        <v>37</v>
      </c>
      <c r="F19" s="4"/>
    </row>
    <row r="20" s="1" customFormat="1" ht="60" customHeight="1" spans="1:6">
      <c r="A20" s="4">
        <v>18</v>
      </c>
      <c r="B20" s="4" t="s">
        <v>38</v>
      </c>
      <c r="C20" s="4" t="s">
        <v>39</v>
      </c>
      <c r="D20" s="4" t="str">
        <f>_xlfn.DISPIMG("ID_8A89F63985CF46E396BE018864A924CA",1)</f>
        <v>=DISPIMG("ID_8A89F63985CF46E396BE018864A924CA",1)</v>
      </c>
      <c r="E20" s="4" t="s">
        <v>40</v>
      </c>
      <c r="F20" s="4"/>
    </row>
    <row r="21" s="1" customFormat="1" ht="60" customHeight="1" spans="1:6">
      <c r="A21" s="4">
        <v>19</v>
      </c>
      <c r="B21" s="4"/>
      <c r="C21" s="4" t="s">
        <v>41</v>
      </c>
      <c r="D21" s="4"/>
      <c r="E21" s="4" t="s">
        <v>42</v>
      </c>
      <c r="F21" s="4"/>
    </row>
    <row r="22" s="1" customFormat="1" ht="60" customHeight="1" spans="1:6">
      <c r="A22" s="4">
        <v>20</v>
      </c>
      <c r="B22" s="4"/>
      <c r="C22" s="4" t="s">
        <v>43</v>
      </c>
      <c r="D22" s="4"/>
      <c r="E22" s="4" t="s">
        <v>42</v>
      </c>
      <c r="F22" s="4"/>
    </row>
    <row r="23" s="1" customFormat="1" ht="60" customHeight="1" spans="1:6">
      <c r="A23" s="4">
        <v>21</v>
      </c>
      <c r="B23" s="5" t="s">
        <v>44</v>
      </c>
      <c r="C23" s="5" t="s">
        <v>45</v>
      </c>
      <c r="D23" s="5"/>
      <c r="E23" s="4" t="s">
        <v>42</v>
      </c>
      <c r="F23" s="4"/>
    </row>
    <row r="24" s="1" customFormat="1" ht="60" customHeight="1" spans="1:6">
      <c r="A24" s="4">
        <v>22</v>
      </c>
      <c r="B24" s="5"/>
      <c r="C24" s="4" t="s">
        <v>46</v>
      </c>
      <c r="D24" s="4" t="str">
        <f>_xlfn.DISPIMG("ID_CEFB4323D818439E852EA591A5C09348",1)</f>
        <v>=DISPIMG("ID_CEFB4323D818439E852EA591A5C09348",1)</v>
      </c>
      <c r="E24" s="4" t="s">
        <v>47</v>
      </c>
      <c r="F24" s="4"/>
    </row>
    <row r="25" s="1" customFormat="1" ht="60" customHeight="1" spans="1:6">
      <c r="A25" s="4">
        <v>23</v>
      </c>
      <c r="B25" s="5"/>
      <c r="C25" s="4" t="s">
        <v>48</v>
      </c>
      <c r="D25" s="4" t="str">
        <f>_xlfn.DISPIMG("ID_96A815A2A5074382AC04647F27DE9F3E",1)</f>
        <v>=DISPIMG("ID_96A815A2A5074382AC04647F27DE9F3E",1)</v>
      </c>
      <c r="E25" s="4" t="s">
        <v>49</v>
      </c>
      <c r="F25" s="4"/>
    </row>
    <row r="26" s="1" customFormat="1" ht="60" customHeight="1" spans="1:6">
      <c r="A26" s="4">
        <v>24</v>
      </c>
      <c r="B26" s="5" t="s">
        <v>50</v>
      </c>
      <c r="C26" s="4" t="s">
        <v>51</v>
      </c>
      <c r="D26" s="4"/>
      <c r="E26" s="4"/>
      <c r="F26" s="4"/>
    </row>
    <row r="27" s="1" customFormat="1" ht="60" customHeight="1" spans="1:6">
      <c r="A27" s="4">
        <v>25</v>
      </c>
      <c r="B27" s="5"/>
      <c r="C27" s="4" t="s">
        <v>52</v>
      </c>
      <c r="D27" s="4"/>
      <c r="E27" s="4"/>
      <c r="F27" s="4"/>
    </row>
    <row r="28" s="1" customFormat="1" ht="60" customHeight="1" spans="1:6">
      <c r="A28" s="4">
        <v>26</v>
      </c>
      <c r="B28" s="4" t="s">
        <v>53</v>
      </c>
      <c r="C28" s="4" t="s">
        <v>54</v>
      </c>
      <c r="D28" s="4" t="str">
        <f>_xlfn.DISPIMG("ID_D4449513C7904F69B59F998D6C741724",1)</f>
        <v>=DISPIMG("ID_D4449513C7904F69B59F998D6C741724",1)</v>
      </c>
      <c r="E28" s="4" t="s">
        <v>55</v>
      </c>
      <c r="F28" s="4"/>
    </row>
    <row r="29" s="1" customFormat="1" ht="60" customHeight="1" spans="1:6">
      <c r="A29" s="4">
        <v>27</v>
      </c>
      <c r="B29" s="4"/>
      <c r="C29" s="4"/>
      <c r="D29" s="4"/>
      <c r="E29" s="4" t="s">
        <v>56</v>
      </c>
      <c r="F29" s="4"/>
    </row>
    <row r="30" s="1" customFormat="1" ht="60" customHeight="1" spans="1:6">
      <c r="A30" s="4">
        <v>28</v>
      </c>
      <c r="B30" s="4"/>
      <c r="C30" s="4" t="s">
        <v>57</v>
      </c>
      <c r="D30" s="4"/>
      <c r="E30" s="4" t="s">
        <v>58</v>
      </c>
      <c r="F30" s="4"/>
    </row>
    <row r="31" s="1" customFormat="1" ht="60" customHeight="1" spans="1:6">
      <c r="A31" s="4">
        <v>29</v>
      </c>
      <c r="B31" s="4"/>
      <c r="C31" s="4" t="s">
        <v>59</v>
      </c>
      <c r="D31" s="4"/>
      <c r="E31" s="4" t="s">
        <v>60</v>
      </c>
      <c r="F31" s="4"/>
    </row>
    <row r="32" s="1" customFormat="1" ht="60" customHeight="1" spans="1:6">
      <c r="A32" s="4">
        <v>30</v>
      </c>
      <c r="B32" s="4"/>
      <c r="C32" s="4" t="s">
        <v>61</v>
      </c>
      <c r="D32" s="4"/>
      <c r="E32" s="4" t="s">
        <v>62</v>
      </c>
      <c r="F32" s="4"/>
    </row>
    <row r="33" s="1" customFormat="1" ht="60" customHeight="1" spans="1:6">
      <c r="A33" s="4">
        <v>31</v>
      </c>
      <c r="B33" s="4" t="s">
        <v>63</v>
      </c>
      <c r="C33" s="4"/>
      <c r="D33" s="4" t="str">
        <f>_xlfn.DISPIMG("ID_A859EC49224245DD805BECA3686A2541",1)</f>
        <v>=DISPIMG("ID_A859EC49224245DD805BECA3686A2541",1)</v>
      </c>
      <c r="E33" s="4" t="s">
        <v>64</v>
      </c>
      <c r="F33" s="4"/>
    </row>
    <row r="34" s="1" customFormat="1" ht="60" customHeight="1" spans="1:6">
      <c r="A34" s="4">
        <v>32</v>
      </c>
      <c r="B34" s="4" t="s">
        <v>65</v>
      </c>
      <c r="C34" s="4"/>
      <c r="D34" s="4" t="str">
        <f>_xlfn.DISPIMG("ID_874C0F7BC62841778235FD328C8653F3",1)</f>
        <v>=DISPIMG("ID_874C0F7BC62841778235FD328C8653F3",1)</v>
      </c>
      <c r="E34" s="4" t="s">
        <v>66</v>
      </c>
      <c r="F34" s="4"/>
    </row>
    <row r="35" s="1" customFormat="1" ht="60" customHeight="1" spans="1:6">
      <c r="A35" s="4">
        <v>33</v>
      </c>
      <c r="B35" s="4" t="s">
        <v>67</v>
      </c>
      <c r="C35" s="4"/>
      <c r="D35" s="4" t="str">
        <f>_xlfn.DISPIMG("ID_67716C0C4D574ED6B65DA5BFA9454739",1)</f>
        <v>=DISPIMG("ID_67716C0C4D574ED6B65DA5BFA9454739",1)</v>
      </c>
      <c r="E35" s="4" t="s">
        <v>68</v>
      </c>
      <c r="F35" s="4"/>
    </row>
    <row r="36" s="1" customFormat="1" ht="60" customHeight="1" spans="1:6">
      <c r="A36" s="4">
        <v>34</v>
      </c>
      <c r="B36" s="4" t="s">
        <v>69</v>
      </c>
      <c r="C36" s="4"/>
      <c r="D36" s="4" t="str">
        <f>_xlfn.DISPIMG("ID_296171E214B343CDB21A44994388BC37",1)</f>
        <v>=DISPIMG("ID_296171E214B343CDB21A44994388BC37",1)</v>
      </c>
      <c r="E36" s="4" t="s">
        <v>70</v>
      </c>
      <c r="F36" s="4"/>
    </row>
    <row r="37" s="1" customFormat="1" ht="60" customHeight="1" spans="1:6">
      <c r="A37" s="4">
        <v>35</v>
      </c>
      <c r="B37" s="4" t="s">
        <v>71</v>
      </c>
      <c r="C37" s="4"/>
      <c r="D37" s="4" t="str">
        <f>_xlfn.DISPIMG("ID_7DE184DE88734F50BDE835492A91E32A",1)</f>
        <v>=DISPIMG("ID_7DE184DE88734F50BDE835492A91E32A",1)</v>
      </c>
      <c r="E37" s="4" t="s">
        <v>72</v>
      </c>
      <c r="F37" s="4"/>
    </row>
    <row r="38" s="1" customFormat="1" ht="60" customHeight="1" spans="1:6">
      <c r="A38" s="4">
        <v>36</v>
      </c>
      <c r="B38" s="4" t="s">
        <v>73</v>
      </c>
      <c r="C38" s="4"/>
      <c r="D38" s="4" t="str">
        <f>_xlfn.DISPIMG("ID_C681971225DC421FA6E6EE21834E33C0",1)</f>
        <v>=DISPIMG("ID_C681971225DC421FA6E6EE21834E33C0",1)</v>
      </c>
      <c r="E38" s="4" t="s">
        <v>74</v>
      </c>
      <c r="F38" s="4"/>
    </row>
    <row r="39" s="1" customFormat="1" ht="60" customHeight="1" spans="1:6">
      <c r="A39" s="4">
        <v>37</v>
      </c>
      <c r="B39" s="4" t="s">
        <v>75</v>
      </c>
      <c r="C39" s="4"/>
      <c r="D39" s="4" t="str">
        <f>_xlfn.DISPIMG("ID_56C79A7C1B254930832C200E8D17ED75",1)</f>
        <v>=DISPIMG("ID_56C79A7C1B254930832C200E8D17ED75",1)</v>
      </c>
      <c r="E39" s="4" t="s">
        <v>76</v>
      </c>
      <c r="F39" s="4"/>
    </row>
    <row r="40" s="1" customFormat="1" ht="60" customHeight="1" spans="1:6">
      <c r="A40" s="4">
        <v>38</v>
      </c>
      <c r="B40" s="4" t="s">
        <v>77</v>
      </c>
      <c r="C40" s="4"/>
      <c r="D40" s="4" t="str">
        <f>_xlfn.DISPIMG("ID_903C99F769E54BDCB9BE8242E0310BAD",1)</f>
        <v>=DISPIMG("ID_903C99F769E54BDCB9BE8242E0310BAD",1)</v>
      </c>
      <c r="E40" s="4" t="s">
        <v>78</v>
      </c>
      <c r="F40" s="4"/>
    </row>
    <row r="41" s="1" customFormat="1" ht="60" customHeight="1" spans="1:6">
      <c r="A41" s="4">
        <v>39</v>
      </c>
      <c r="B41" s="4" t="s">
        <v>79</v>
      </c>
      <c r="C41" s="4"/>
      <c r="D41" s="4" t="str">
        <f>_xlfn.DISPIMG("ID_CD498845323D42BDBFA948147ECFECA1",1)</f>
        <v>=DISPIMG("ID_CD498845323D42BDBFA948147ECFECA1",1)</v>
      </c>
      <c r="E41" s="4" t="s">
        <v>80</v>
      </c>
      <c r="F41" s="4"/>
    </row>
    <row r="42" s="1" customFormat="1" ht="60" customHeight="1" spans="1:6">
      <c r="A42" s="4">
        <v>40</v>
      </c>
      <c r="B42" s="4" t="s">
        <v>81</v>
      </c>
      <c r="C42" s="4"/>
      <c r="D42" s="4" t="str">
        <f>_xlfn.DISPIMG("ID_1742F3F5984543BE967BE368DDDA7A81",1)</f>
        <v>=DISPIMG("ID_1742F3F5984543BE967BE368DDDA7A81",1)</v>
      </c>
      <c r="E42" s="4" t="s">
        <v>82</v>
      </c>
      <c r="F42" s="4"/>
    </row>
    <row r="43" s="1" customFormat="1" ht="60" customHeight="1" spans="1:6">
      <c r="A43" s="4">
        <v>41</v>
      </c>
      <c r="B43" s="4" t="s">
        <v>83</v>
      </c>
      <c r="C43" s="4"/>
      <c r="D43" s="4" t="str">
        <f>_xlfn.DISPIMG("ID_89237F2A111645258D232BC55238658F",1)</f>
        <v>=DISPIMG("ID_89237F2A111645258D232BC55238658F",1)</v>
      </c>
      <c r="E43" s="4" t="s">
        <v>84</v>
      </c>
      <c r="F43" s="4"/>
    </row>
    <row r="44" s="1" customFormat="1" ht="60" customHeight="1" spans="1:6">
      <c r="A44" s="4">
        <v>42</v>
      </c>
      <c r="B44" s="4"/>
      <c r="C44" s="4"/>
      <c r="D44" s="4"/>
      <c r="E44" s="4" t="s">
        <v>85</v>
      </c>
      <c r="F44" s="4"/>
    </row>
    <row r="45" s="1" customFormat="1" ht="60" customHeight="1" spans="1:6">
      <c r="A45" s="4">
        <v>43</v>
      </c>
      <c r="B45" s="4"/>
      <c r="C45" s="4"/>
      <c r="D45" s="4"/>
      <c r="E45" s="4" t="s">
        <v>86</v>
      </c>
      <c r="F45" s="4"/>
    </row>
    <row r="46" s="1" customFormat="1" ht="60" customHeight="1" spans="1:6">
      <c r="A46" s="4">
        <v>44</v>
      </c>
      <c r="B46" s="4"/>
      <c r="C46" s="4"/>
      <c r="D46" s="4"/>
      <c r="E46" s="4" t="s">
        <v>87</v>
      </c>
      <c r="F46" s="4"/>
    </row>
    <row r="47" s="1" customFormat="1" ht="60" customHeight="1" spans="1:6">
      <c r="A47" s="4">
        <v>45</v>
      </c>
      <c r="B47" s="4"/>
      <c r="C47" s="4"/>
      <c r="D47" s="4"/>
      <c r="E47" s="4" t="s">
        <v>88</v>
      </c>
      <c r="F47" s="4"/>
    </row>
    <row r="48" s="1" customFormat="1" ht="60" customHeight="1" spans="1:6">
      <c r="A48" s="4">
        <v>46</v>
      </c>
      <c r="B48" s="4" t="s">
        <v>89</v>
      </c>
      <c r="C48" s="4"/>
      <c r="D48" s="4"/>
      <c r="E48" s="4" t="s">
        <v>90</v>
      </c>
      <c r="F48" s="4"/>
    </row>
    <row r="49" s="1" customFormat="1" ht="60" customHeight="1" spans="1:6">
      <c r="A49" s="4">
        <v>47</v>
      </c>
      <c r="B49" s="4" t="s">
        <v>91</v>
      </c>
      <c r="C49" s="4"/>
      <c r="D49" s="4"/>
      <c r="E49" s="4" t="s">
        <v>90</v>
      </c>
      <c r="F49" s="4"/>
    </row>
    <row r="50" s="1" customFormat="1" ht="60" customHeight="1" spans="1:6">
      <c r="A50" s="4">
        <v>48</v>
      </c>
      <c r="B50" s="4" t="s">
        <v>92</v>
      </c>
      <c r="C50" s="4"/>
      <c r="D50" s="4" t="str">
        <f>_xlfn.DISPIMG("ID_CBB7AA8E43A1467BA5D7789396558861",1)</f>
        <v>=DISPIMG("ID_CBB7AA8E43A1467BA5D7789396558861",1)</v>
      </c>
      <c r="E50" s="4" t="s">
        <v>93</v>
      </c>
      <c r="F50" s="4"/>
    </row>
    <row r="51" s="1" customFormat="1" ht="60" customHeight="1" spans="1:6">
      <c r="A51" s="4">
        <v>49</v>
      </c>
      <c r="B51" s="4" t="s">
        <v>94</v>
      </c>
      <c r="C51" s="4"/>
      <c r="D51" s="4" t="str">
        <f>_xlfn.DISPIMG("ID_0875AD098CAE4383849C5889390EE8F8",1)</f>
        <v>=DISPIMG("ID_0875AD098CAE4383849C5889390EE8F8",1)</v>
      </c>
      <c r="E51" s="4" t="s">
        <v>95</v>
      </c>
      <c r="F51" s="4"/>
    </row>
    <row r="52" s="1" customFormat="1" ht="60" customHeight="1" spans="1:6">
      <c r="A52" s="4">
        <v>50</v>
      </c>
      <c r="B52" s="6" t="s">
        <v>96</v>
      </c>
      <c r="C52" s="4" t="s">
        <v>97</v>
      </c>
      <c r="D52" s="4" t="str">
        <f>_xlfn.DISPIMG("ID_7E8E3B8ED9B8475FBDF0C9962FE96D65",1)</f>
        <v>=DISPIMG("ID_7E8E3B8ED9B8475FBDF0C9962FE96D65",1)</v>
      </c>
      <c r="E52" s="4" t="s">
        <v>98</v>
      </c>
      <c r="F52" s="4"/>
    </row>
    <row r="53" s="1" customFormat="1" ht="60" customHeight="1" spans="1:6">
      <c r="A53" s="4">
        <v>51</v>
      </c>
      <c r="B53" s="7"/>
      <c r="C53" s="4" t="s">
        <v>99</v>
      </c>
      <c r="D53" s="4"/>
      <c r="E53" s="4" t="s">
        <v>100</v>
      </c>
      <c r="F53" s="4"/>
    </row>
    <row r="54" s="1" customFormat="1" ht="60" customHeight="1" spans="1:6">
      <c r="A54" s="4">
        <v>52</v>
      </c>
      <c r="B54" s="7"/>
      <c r="C54" s="4" t="s">
        <v>99</v>
      </c>
      <c r="D54" s="4"/>
      <c r="E54" s="4" t="s">
        <v>101</v>
      </c>
      <c r="F54" s="4"/>
    </row>
    <row r="55" s="1" customFormat="1" ht="60" customHeight="1" spans="1:6">
      <c r="A55" s="4">
        <v>53</v>
      </c>
      <c r="B55" s="7"/>
      <c r="C55" s="4" t="s">
        <v>102</v>
      </c>
      <c r="D55" s="4"/>
      <c r="E55" s="4" t="s">
        <v>100</v>
      </c>
      <c r="F55" s="4"/>
    </row>
    <row r="56" s="1" customFormat="1" ht="60" customHeight="1" spans="1:6">
      <c r="A56" s="4">
        <v>54</v>
      </c>
      <c r="B56" s="7"/>
      <c r="C56" s="4" t="s">
        <v>102</v>
      </c>
      <c r="D56" s="4"/>
      <c r="E56" s="4" t="s">
        <v>101</v>
      </c>
      <c r="F56" s="4"/>
    </row>
    <row r="57" s="1" customFormat="1" ht="60" customHeight="1" spans="1:6">
      <c r="A57" s="4">
        <v>55</v>
      </c>
      <c r="B57" s="7"/>
      <c r="C57" s="4" t="s">
        <v>103</v>
      </c>
      <c r="D57" s="4"/>
      <c r="E57" s="4" t="s">
        <v>104</v>
      </c>
      <c r="F57" s="4"/>
    </row>
    <row r="58" s="1" customFormat="1" ht="60" customHeight="1" spans="1:6">
      <c r="A58" s="4">
        <v>56</v>
      </c>
      <c r="B58" s="7"/>
      <c r="C58" s="4"/>
      <c r="D58" s="4"/>
      <c r="E58" s="4" t="s">
        <v>105</v>
      </c>
      <c r="F58" s="4"/>
    </row>
    <row r="59" s="1" customFormat="1" ht="60" customHeight="1" spans="1:6">
      <c r="A59" s="4">
        <v>57</v>
      </c>
      <c r="B59" s="7"/>
      <c r="C59" s="4"/>
      <c r="D59" s="4"/>
      <c r="E59" s="4" t="s">
        <v>106</v>
      </c>
      <c r="F59" s="4"/>
    </row>
    <row r="60" s="1" customFormat="1" ht="60" customHeight="1" spans="1:6">
      <c r="A60" s="4">
        <v>58</v>
      </c>
      <c r="B60" s="7"/>
      <c r="C60" s="4" t="s">
        <v>107</v>
      </c>
      <c r="D60" s="4"/>
      <c r="E60" s="4" t="s">
        <v>108</v>
      </c>
      <c r="F60" s="4"/>
    </row>
    <row r="61" s="1" customFormat="1" ht="60" customHeight="1" spans="1:6">
      <c r="A61" s="4">
        <v>59</v>
      </c>
      <c r="B61" s="7"/>
      <c r="C61" s="4" t="s">
        <v>109</v>
      </c>
      <c r="D61" s="4"/>
      <c r="E61" s="4" t="s">
        <v>110</v>
      </c>
      <c r="F61" s="4"/>
    </row>
    <row r="62" s="1" customFormat="1" ht="60" customHeight="1" spans="1:6">
      <c r="A62" s="4">
        <v>60</v>
      </c>
      <c r="B62" s="7"/>
      <c r="C62" s="4" t="s">
        <v>111</v>
      </c>
      <c r="D62" s="4"/>
      <c r="E62" s="4" t="s">
        <v>112</v>
      </c>
      <c r="F62" s="4"/>
    </row>
    <row r="63" s="1" customFormat="1" ht="60" customHeight="1" spans="1:6">
      <c r="A63" s="4">
        <v>61</v>
      </c>
      <c r="B63" s="7"/>
      <c r="C63" s="4"/>
      <c r="D63" s="4"/>
      <c r="E63" s="4" t="s">
        <v>113</v>
      </c>
      <c r="F63" s="4"/>
    </row>
    <row r="64" s="1" customFormat="1" ht="60" customHeight="1" spans="1:6">
      <c r="A64" s="4">
        <v>62</v>
      </c>
      <c r="B64" s="7"/>
      <c r="C64" s="4" t="s">
        <v>114</v>
      </c>
      <c r="D64" s="4"/>
      <c r="E64" s="4" t="s">
        <v>115</v>
      </c>
      <c r="F64" s="4"/>
    </row>
    <row r="65" s="1" customFormat="1" ht="60" customHeight="1" spans="1:6">
      <c r="A65" s="4">
        <v>63</v>
      </c>
      <c r="B65" s="8"/>
      <c r="C65" s="4"/>
      <c r="D65" s="4"/>
      <c r="E65" s="4" t="s">
        <v>116</v>
      </c>
      <c r="F65" s="4"/>
    </row>
    <row r="66" s="1" customFormat="1" ht="60" customHeight="1" spans="1:6">
      <c r="A66" s="4">
        <v>64</v>
      </c>
      <c r="B66" s="9" t="s">
        <v>117</v>
      </c>
      <c r="C66" s="9" t="s">
        <v>118</v>
      </c>
      <c r="D66" s="9" t="s">
        <v>119</v>
      </c>
      <c r="E66" s="10" t="s">
        <v>120</v>
      </c>
      <c r="F66" s="4"/>
    </row>
    <row r="67" s="1" customFormat="1" ht="60" customHeight="1" spans="1:6">
      <c r="A67" s="4">
        <v>65</v>
      </c>
      <c r="B67" s="11"/>
      <c r="C67" s="11"/>
      <c r="D67" s="12"/>
      <c r="E67" s="10" t="s">
        <v>121</v>
      </c>
      <c r="F67" s="4"/>
    </row>
    <row r="68" s="1" customFormat="1" ht="60" customHeight="1" spans="1:6">
      <c r="A68" s="4">
        <v>66</v>
      </c>
      <c r="B68" s="11"/>
      <c r="C68" s="11"/>
      <c r="D68" s="9" t="s">
        <v>122</v>
      </c>
      <c r="E68" s="10" t="s">
        <v>120</v>
      </c>
      <c r="F68" s="4"/>
    </row>
    <row r="69" s="1" customFormat="1" ht="60" customHeight="1" spans="1:6">
      <c r="A69" s="4">
        <v>67</v>
      </c>
      <c r="B69" s="11"/>
      <c r="C69" s="11"/>
      <c r="D69" s="12"/>
      <c r="E69" s="10" t="s">
        <v>121</v>
      </c>
      <c r="F69" s="4"/>
    </row>
    <row r="70" s="1" customFormat="1" ht="60" customHeight="1" spans="1:6">
      <c r="A70" s="4">
        <v>68</v>
      </c>
      <c r="B70" s="11"/>
      <c r="C70" s="11"/>
      <c r="D70" s="9" t="s">
        <v>123</v>
      </c>
      <c r="E70" s="10" t="s">
        <v>120</v>
      </c>
      <c r="F70" s="4"/>
    </row>
    <row r="71" s="1" customFormat="1" ht="60" customHeight="1" spans="1:6">
      <c r="A71" s="4">
        <v>69</v>
      </c>
      <c r="B71" s="11"/>
      <c r="C71" s="12"/>
      <c r="D71" s="12"/>
      <c r="E71" s="10" t="s">
        <v>121</v>
      </c>
      <c r="F71" s="4"/>
    </row>
    <row r="72" s="1" customFormat="1" ht="60" customHeight="1" spans="1:6">
      <c r="A72" s="4">
        <v>70</v>
      </c>
      <c r="B72" s="11"/>
      <c r="C72" s="9" t="s">
        <v>124</v>
      </c>
      <c r="D72" s="9" t="s">
        <v>119</v>
      </c>
      <c r="E72" s="10" t="s">
        <v>120</v>
      </c>
      <c r="F72" s="4"/>
    </row>
    <row r="73" s="1" customFormat="1" ht="60" customHeight="1" spans="1:6">
      <c r="A73" s="4">
        <v>71</v>
      </c>
      <c r="B73" s="11"/>
      <c r="C73" s="11"/>
      <c r="D73" s="12"/>
      <c r="E73" s="10" t="s">
        <v>121</v>
      </c>
      <c r="F73" s="4"/>
    </row>
    <row r="74" s="1" customFormat="1" ht="60" customHeight="1" spans="1:6">
      <c r="A74" s="4">
        <v>72</v>
      </c>
      <c r="B74" s="11"/>
      <c r="C74" s="11"/>
      <c r="D74" s="9" t="s">
        <v>122</v>
      </c>
      <c r="E74" s="10" t="s">
        <v>120</v>
      </c>
      <c r="F74" s="4"/>
    </row>
    <row r="75" s="1" customFormat="1" ht="60" customHeight="1" spans="1:6">
      <c r="A75" s="4">
        <v>73</v>
      </c>
      <c r="B75" s="11"/>
      <c r="C75" s="11"/>
      <c r="D75" s="12"/>
      <c r="E75" s="10" t="s">
        <v>121</v>
      </c>
      <c r="F75" s="4"/>
    </row>
    <row r="76" s="1" customFormat="1" ht="60" customHeight="1" spans="1:6">
      <c r="A76" s="4">
        <v>74</v>
      </c>
      <c r="B76" s="11"/>
      <c r="C76" s="11"/>
      <c r="D76" s="9" t="s">
        <v>123</v>
      </c>
      <c r="E76" s="10" t="s">
        <v>120</v>
      </c>
      <c r="F76" s="4"/>
    </row>
    <row r="77" s="1" customFormat="1" ht="60" customHeight="1" spans="1:6">
      <c r="A77" s="4">
        <v>75</v>
      </c>
      <c r="B77" s="11"/>
      <c r="C77" s="12"/>
      <c r="D77" s="12"/>
      <c r="E77" s="10" t="s">
        <v>121</v>
      </c>
      <c r="F77" s="4"/>
    </row>
    <row r="78" s="1" customFormat="1" ht="60" customHeight="1" spans="1:6">
      <c r="A78" s="4">
        <v>76</v>
      </c>
      <c r="B78" s="11"/>
      <c r="C78" s="13" t="s">
        <v>125</v>
      </c>
      <c r="D78" s="10"/>
      <c r="E78" s="10" t="s">
        <v>126</v>
      </c>
      <c r="F78" s="4"/>
    </row>
    <row r="79" s="1" customFormat="1" ht="60" customHeight="1" spans="1:6">
      <c r="A79" s="4">
        <v>77</v>
      </c>
      <c r="B79" s="11"/>
      <c r="C79" s="14"/>
      <c r="D79" s="10"/>
      <c r="E79" s="10" t="s">
        <v>127</v>
      </c>
      <c r="F79" s="4"/>
    </row>
    <row r="80" s="1" customFormat="1" ht="60" customHeight="1" spans="1:6">
      <c r="A80" s="4">
        <v>78</v>
      </c>
      <c r="B80" s="12"/>
      <c r="C80" s="15"/>
      <c r="D80" s="10"/>
      <c r="E80" s="10" t="s">
        <v>128</v>
      </c>
      <c r="F80" s="4"/>
    </row>
    <row r="81" s="1" customFormat="1" ht="60" customHeight="1" spans="1:6">
      <c r="A81" s="4">
        <v>79</v>
      </c>
      <c r="B81" s="10" t="s">
        <v>129</v>
      </c>
      <c r="C81" s="10"/>
      <c r="D81" s="10"/>
      <c r="E81" s="10" t="s">
        <v>130</v>
      </c>
      <c r="F81" s="4"/>
    </row>
    <row r="82" s="1" customFormat="1" ht="60" customHeight="1" spans="1:6">
      <c r="A82" s="4">
        <v>80</v>
      </c>
      <c r="B82" s="10" t="s">
        <v>131</v>
      </c>
      <c r="C82" s="10"/>
      <c r="D82" s="10"/>
      <c r="E82" s="10" t="s">
        <v>130</v>
      </c>
      <c r="F82" s="4"/>
    </row>
    <row r="83" s="1" customFormat="1" ht="60" customHeight="1" spans="1:6">
      <c r="A83" s="4">
        <v>81</v>
      </c>
      <c r="B83" s="10" t="s">
        <v>132</v>
      </c>
      <c r="C83" s="10" t="s">
        <v>133</v>
      </c>
      <c r="D83" s="10" t="str">
        <f>_xlfn.DISPIMG("ID_4B1796523BE24FE78F12D3EB396C54DF",1)</f>
        <v>=DISPIMG("ID_4B1796523BE24FE78F12D3EB396C54DF",1)</v>
      </c>
      <c r="E83" s="10" t="s">
        <v>134</v>
      </c>
      <c r="F83" s="4"/>
    </row>
    <row r="84" s="1" customFormat="1" ht="60" customHeight="1" spans="1:6">
      <c r="A84" s="4">
        <v>82</v>
      </c>
      <c r="B84" s="10" t="s">
        <v>135</v>
      </c>
      <c r="C84" s="10" t="s">
        <v>135</v>
      </c>
      <c r="D84" s="10"/>
      <c r="E84" s="10" t="s">
        <v>136</v>
      </c>
      <c r="F84" s="4"/>
    </row>
    <row r="85" s="1" customFormat="1" ht="60" customHeight="1" spans="1:6">
      <c r="A85" s="4">
        <v>83</v>
      </c>
      <c r="B85" s="10" t="s">
        <v>137</v>
      </c>
      <c r="C85" s="10"/>
      <c r="D85" s="10"/>
      <c r="E85" s="10" t="s">
        <v>138</v>
      </c>
      <c r="F85" s="4"/>
    </row>
    <row r="86" s="1" customFormat="1" ht="60" customHeight="1" spans="1:6">
      <c r="A86" s="4">
        <v>84</v>
      </c>
      <c r="B86" s="13" t="s">
        <v>139</v>
      </c>
      <c r="C86" s="10" t="s">
        <v>127</v>
      </c>
      <c r="D86" s="10"/>
      <c r="E86" s="10" t="s">
        <v>140</v>
      </c>
      <c r="F86" s="4"/>
    </row>
    <row r="87" s="1" customFormat="1" ht="60" customHeight="1" spans="1:6">
      <c r="A87" s="4">
        <v>85</v>
      </c>
      <c r="B87" s="14"/>
      <c r="C87" s="10" t="s">
        <v>126</v>
      </c>
      <c r="D87" s="10"/>
      <c r="E87" s="10" t="s">
        <v>140</v>
      </c>
      <c r="F87" s="4"/>
    </row>
    <row r="88" s="1" customFormat="1" ht="60" customHeight="1" spans="1:6">
      <c r="A88" s="4">
        <v>86</v>
      </c>
      <c r="B88" s="14"/>
      <c r="C88" s="4" t="s">
        <v>141</v>
      </c>
      <c r="D88" s="10"/>
      <c r="E88" s="10" t="s">
        <v>140</v>
      </c>
      <c r="F88" s="4"/>
    </row>
    <row r="89" s="1" customFormat="1" ht="60" customHeight="1" spans="1:6">
      <c r="A89" s="4">
        <v>87</v>
      </c>
      <c r="B89" s="15"/>
      <c r="C89" s="16" t="s">
        <v>142</v>
      </c>
      <c r="D89" s="4"/>
      <c r="E89" s="10" t="s">
        <v>140</v>
      </c>
      <c r="F89" s="4"/>
    </row>
    <row r="90" s="1" customFormat="1" ht="60" customHeight="1" spans="1:6">
      <c r="A90" s="4">
        <v>88</v>
      </c>
      <c r="B90" s="10" t="s">
        <v>143</v>
      </c>
      <c r="C90" s="10"/>
      <c r="D90" s="10"/>
      <c r="E90" s="10"/>
      <c r="F90" s="4"/>
    </row>
    <row r="91" s="1" customFormat="1" ht="60" customHeight="1" spans="1:6">
      <c r="A91" s="4">
        <v>89</v>
      </c>
      <c r="B91" s="5" t="s">
        <v>144</v>
      </c>
      <c r="C91" s="10"/>
      <c r="D91" s="10"/>
      <c r="E91" s="5" t="s">
        <v>145</v>
      </c>
      <c r="F91" s="4"/>
    </row>
    <row r="92" s="1" customFormat="1" ht="60" customHeight="1" spans="1:6">
      <c r="A92" s="4">
        <v>90</v>
      </c>
      <c r="B92" s="5"/>
      <c r="C92" s="10"/>
      <c r="D92" s="10"/>
      <c r="E92" s="5" t="s">
        <v>146</v>
      </c>
      <c r="F92" s="4"/>
    </row>
    <row r="93" s="1" customFormat="1" ht="60" customHeight="1" spans="1:6">
      <c r="A93" s="4">
        <v>91</v>
      </c>
      <c r="B93" s="4" t="s">
        <v>147</v>
      </c>
      <c r="C93" s="10"/>
      <c r="D93" s="10"/>
      <c r="E93" s="5" t="s">
        <v>148</v>
      </c>
      <c r="F93" s="4"/>
    </row>
    <row r="94" s="1" customFormat="1" ht="60" customHeight="1" spans="1:6">
      <c r="A94" s="4">
        <v>92</v>
      </c>
      <c r="B94" s="4"/>
      <c r="C94" s="10" t="s">
        <v>149</v>
      </c>
      <c r="D94" s="10"/>
      <c r="E94" s="5" t="s">
        <v>150</v>
      </c>
      <c r="F94" s="4"/>
    </row>
    <row r="95" s="1" customFormat="1" ht="60" customHeight="1" spans="1:6">
      <c r="A95" s="4">
        <v>93</v>
      </c>
      <c r="B95" s="4"/>
      <c r="C95" s="10"/>
      <c r="D95" s="10"/>
      <c r="E95" s="5" t="s">
        <v>151</v>
      </c>
      <c r="F95" s="4"/>
    </row>
    <row r="96" s="1" customFormat="1" ht="60" customHeight="1" spans="1:6">
      <c r="A96" s="4">
        <v>94</v>
      </c>
      <c r="B96" s="4"/>
      <c r="C96" s="4"/>
      <c r="D96" s="4" t="str">
        <f>_xlfn.DISPIMG("ID_5DA104F2E94C4E81B89AA7D90D678901",1)</f>
        <v>=DISPIMG("ID_5DA104F2E94C4E81B89AA7D90D678901",1)</v>
      </c>
      <c r="E96" s="4" t="s">
        <v>152</v>
      </c>
      <c r="F96" s="4"/>
    </row>
    <row r="97" s="1" customFormat="1" ht="60" customHeight="1" spans="1:6">
      <c r="A97" s="4">
        <v>95</v>
      </c>
      <c r="B97" s="4" t="s">
        <v>153</v>
      </c>
      <c r="C97" s="4"/>
      <c r="D97" s="4"/>
      <c r="E97" s="4"/>
      <c r="F97" s="4"/>
    </row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</sheetData>
  <mergeCells count="30">
    <mergeCell ref="A1:E1"/>
    <mergeCell ref="B2:C2"/>
    <mergeCell ref="B4:B10"/>
    <mergeCell ref="B11:B13"/>
    <mergeCell ref="B20:B22"/>
    <mergeCell ref="B23:B25"/>
    <mergeCell ref="B26:B27"/>
    <mergeCell ref="B28:B32"/>
    <mergeCell ref="B43:B47"/>
    <mergeCell ref="B52:B65"/>
    <mergeCell ref="B66:B80"/>
    <mergeCell ref="B86:B89"/>
    <mergeCell ref="B91:B92"/>
    <mergeCell ref="B93:B96"/>
    <mergeCell ref="C12:C13"/>
    <mergeCell ref="C28:C29"/>
    <mergeCell ref="C57:C59"/>
    <mergeCell ref="C62:C63"/>
    <mergeCell ref="C64:C65"/>
    <mergeCell ref="C66:C71"/>
    <mergeCell ref="C72:C77"/>
    <mergeCell ref="C78:C80"/>
    <mergeCell ref="D43:D47"/>
    <mergeCell ref="D57:D59"/>
    <mergeCell ref="D66:D67"/>
    <mergeCell ref="D68:D69"/>
    <mergeCell ref="D70:D71"/>
    <mergeCell ref="D72:D73"/>
    <mergeCell ref="D74:D75"/>
    <mergeCell ref="D76:D7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o_O小鸡炖小鸭</cp:lastModifiedBy>
  <dcterms:created xsi:type="dcterms:W3CDTF">2025-03-11T01:09:00Z</dcterms:created>
  <dcterms:modified xsi:type="dcterms:W3CDTF">2025-03-20T02:03:53Z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018703AF6EBE46BDA543D83EFCB64C49_11</vt:lpwstr>
  </property>
  <property fmtid="{D5CDD505-2E9C-101B-9397-08002B2CF9AE}" pid="3" name="KSOProductBuildVer">
    <vt:lpwstr>2052-12.1.0.19302</vt:lpwstr>
  </property>
</Properties>
</file>